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nessa.cordoba\Desktop\Financiero 2018\Presupuesto Extraordinario n°2-2018\ANEXOS PE2-2018\"/>
    </mc:Choice>
  </mc:AlternateContent>
  <bookViews>
    <workbookView xWindow="0" yWindow="0" windowWidth="28800" windowHeight="12440" tabRatio="500"/>
  </bookViews>
  <sheets>
    <sheet name="Hoja2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" l="1"/>
  <c r="H23" i="2"/>
  <c r="H14" i="2"/>
  <c r="C16" i="2"/>
  <c r="G17" i="2"/>
  <c r="G23" i="2" s="1"/>
  <c r="G18" i="2"/>
  <c r="G14" i="2" l="1"/>
  <c r="G7" i="2" s="1"/>
  <c r="E21" i="2"/>
  <c r="E14" i="2" s="1"/>
  <c r="F14" i="2" l="1"/>
  <c r="F7" i="2" s="1"/>
  <c r="F9" i="2" l="1"/>
  <c r="I21" i="2"/>
  <c r="I20" i="2"/>
  <c r="I17" i="2"/>
  <c r="I14" i="2" s="1"/>
  <c r="I9" i="2" l="1"/>
  <c r="D20" i="2"/>
  <c r="C20" i="2" s="1"/>
  <c r="F23" i="2"/>
  <c r="I23" i="2"/>
  <c r="E23" i="2"/>
  <c r="G9" i="2"/>
  <c r="D18" i="2"/>
  <c r="C18" i="2" s="1"/>
  <c r="D19" i="2"/>
  <c r="C19" i="2" s="1"/>
  <c r="D21" i="2"/>
  <c r="C21" i="2" s="1"/>
  <c r="D22" i="2"/>
  <c r="C22" i="2" s="1"/>
  <c r="D17" i="2"/>
  <c r="E7" i="2"/>
  <c r="C17" i="2" l="1"/>
  <c r="D23" i="2"/>
  <c r="D14" i="2"/>
  <c r="C14" i="2" s="1"/>
  <c r="E9" i="2"/>
  <c r="I7" i="2"/>
  <c r="C23" i="2"/>
  <c r="H9" i="2"/>
  <c r="H7" i="2"/>
  <c r="D10" i="2"/>
  <c r="D7" i="2" l="1"/>
  <c r="D9" i="2"/>
  <c r="C9" i="2" s="1"/>
  <c r="C7" i="2" l="1"/>
</calcChain>
</file>

<file path=xl/comments1.xml><?xml version="1.0" encoding="utf-8"?>
<comments xmlns="http://schemas.openxmlformats.org/spreadsheetml/2006/main">
  <authors>
    <author>Vanessa Córdoba</author>
  </authors>
  <commentList>
    <comment ref="G16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Cepillo electrico industrial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pantalla led, pantallas camerinos equipo de sonido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Consola de sonido Digital , sistema de comunicación Intercom 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televisor para reuniones y telefonos 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sistema de amplificacion 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consola de audio, amplificdor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estantería metalica y aspiradora para alfombras </t>
        </r>
      </text>
    </comment>
    <comment ref="H18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trituradora de papel </t>
        </r>
      </text>
    </comment>
    <comment ref="I18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sistema de aire acondicionado</t>
        </r>
      </text>
    </comment>
    <comment ref="H19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switch interruptor para habilitar central telefonica </t>
        </r>
      </text>
    </comment>
    <comment ref="I20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Bancas de hierro y rotafolio de alumnio</t>
        </r>
      </text>
    </comment>
    <comment ref="E21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tecle, motores , maquina de humo, lamparas para sala, concha acustica ,tarimas y agrandamiento del escenario </t>
        </r>
      </text>
    </comment>
    <comment ref="F21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cabezas moviles tipo spot para Teatro La Aduana, Luminarias tipo Elipsoidal, Luminaria tipo Fresnel 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Vanessa Córdoba:</t>
        </r>
        <r>
          <rPr>
            <sz val="9"/>
            <color indexed="81"/>
            <rFont val="Tahoma"/>
            <family val="2"/>
          </rPr>
          <t xml:space="preserve">
camaras de seguridad </t>
        </r>
      </text>
    </comment>
    <comment ref="I21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instalacion de aires acondicionados </t>
        </r>
      </text>
    </comment>
    <comment ref="E22" authorId="0" shapeId="0">
      <text>
        <r>
          <rPr>
            <b/>
            <sz val="9"/>
            <color indexed="81"/>
            <rFont val="Tahoma"/>
            <charset val="1"/>
          </rPr>
          <t>Vanessa Córdoba:</t>
        </r>
        <r>
          <rPr>
            <sz val="9"/>
            <color indexed="81"/>
            <rFont val="Tahoma"/>
            <charset val="1"/>
          </rPr>
          <t xml:space="preserve">
 arreglos de la sala</t>
        </r>
      </text>
    </comment>
  </commentList>
</comments>
</file>

<file path=xl/sharedStrings.xml><?xml version="1.0" encoding="utf-8"?>
<sst xmlns="http://schemas.openxmlformats.org/spreadsheetml/2006/main" count="46" uniqueCount="40">
  <si>
    <t>Ingresos</t>
  </si>
  <si>
    <t>Egresos</t>
  </si>
  <si>
    <t>5.01.99</t>
  </si>
  <si>
    <t>5.01.03</t>
  </si>
  <si>
    <t>Equipo de comunicación</t>
  </si>
  <si>
    <t>BIENES DURADEROS</t>
  </si>
  <si>
    <t>FINANCIAMIENTO</t>
  </si>
  <si>
    <t>3.3.1.0.00.00</t>
  </si>
  <si>
    <t>3.3.2.0.00.00</t>
  </si>
  <si>
    <t>Superávit/  déficit específico</t>
  </si>
  <si>
    <t>Superávit libre</t>
  </si>
  <si>
    <t>TEATRO POPULAR MELICO SALAZAR</t>
  </si>
  <si>
    <t>TPMS</t>
  </si>
  <si>
    <t>CNT</t>
  </si>
  <si>
    <t>Actividades Centrales</t>
  </si>
  <si>
    <t>Totales</t>
  </si>
  <si>
    <t>Código</t>
  </si>
  <si>
    <t>Descipción</t>
  </si>
  <si>
    <t>5.01.05</t>
  </si>
  <si>
    <t>Equipos y programas de cómputo</t>
  </si>
  <si>
    <t>5.01.04</t>
  </si>
  <si>
    <t>Equipo y Mobiliario de Oficina</t>
  </si>
  <si>
    <t>TOTAL</t>
  </si>
  <si>
    <t xml:space="preserve">Total </t>
  </si>
  <si>
    <t xml:space="preserve">Actividades Centrales </t>
  </si>
  <si>
    <t>Maquinaria, Equipo y Mobiliario Diverso</t>
  </si>
  <si>
    <t xml:space="preserve">Monto Total </t>
  </si>
  <si>
    <t>5.02.99</t>
  </si>
  <si>
    <t xml:space="preserve">Otras Construcciones,adiciones y mejoras </t>
  </si>
  <si>
    <t>TNT</t>
  </si>
  <si>
    <t>TND</t>
  </si>
  <si>
    <t>CND</t>
  </si>
  <si>
    <t>5.01.07</t>
  </si>
  <si>
    <t xml:space="preserve">Equipo y Mobiliario educacional , deportivo y recreativo </t>
  </si>
  <si>
    <t>Presupuesto Extraordiario No.2-2018</t>
  </si>
  <si>
    <t>Sub partida</t>
  </si>
  <si>
    <t>5.01.01</t>
  </si>
  <si>
    <t xml:space="preserve">Maquinaria y equipo para la produccion </t>
  </si>
  <si>
    <t xml:space="preserve">Egresos </t>
  </si>
  <si>
    <t xml:space="preserve">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</si>
</sst>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&quot;₡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1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/>
    <xf numFmtId="41" fontId="3" fillId="0" borderId="1" xfId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41" fontId="10" fillId="0" borderId="1" xfId="1" applyFont="1" applyBorder="1" applyAlignment="1">
      <alignment horizontal="justify" vertical="top"/>
    </xf>
    <xf numFmtId="0" fontId="3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 vertical="top"/>
    </xf>
    <xf numFmtId="164" fontId="4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/>
    </xf>
    <xf numFmtId="41" fontId="3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164" fontId="4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5" borderId="1" xfId="0" applyFont="1" applyFill="1" applyBorder="1"/>
    <xf numFmtId="164" fontId="4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/>
    </xf>
    <xf numFmtId="164" fontId="3" fillId="5" borderId="1" xfId="1" applyNumberFormat="1" applyFont="1" applyFill="1" applyBorder="1" applyAlignment="1">
      <alignment horizontal="right"/>
    </xf>
    <xf numFmtId="41" fontId="3" fillId="5" borderId="1" xfId="1" applyFont="1" applyFill="1" applyBorder="1"/>
    <xf numFmtId="41" fontId="3" fillId="5" borderId="0" xfId="1" applyFont="1" applyFill="1"/>
    <xf numFmtId="164" fontId="4" fillId="5" borderId="1" xfId="1" applyNumberFormat="1" applyFont="1" applyFill="1" applyBorder="1" applyAlignment="1">
      <alignment horizontal="right"/>
    </xf>
    <xf numFmtId="164" fontId="3" fillId="5" borderId="1" xfId="1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 [0]" xfId="1" builtinId="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topLeftCell="A10" zoomScale="85" zoomScaleNormal="85" zoomScalePageLayoutView="200" workbookViewId="0">
      <selection activeCell="E17" sqref="E17"/>
    </sheetView>
  </sheetViews>
  <sheetFormatPr baseColWidth="10" defaultRowHeight="15.5" x14ac:dyDescent="0.35"/>
  <cols>
    <col min="2" max="2" width="27" customWidth="1"/>
    <col min="3" max="3" width="14.83203125" customWidth="1"/>
    <col min="4" max="4" width="15.5" style="2" customWidth="1"/>
    <col min="5" max="5" width="14.4140625" style="2" customWidth="1"/>
    <col min="6" max="6" width="13.5" style="2" customWidth="1"/>
    <col min="7" max="7" width="14.33203125" customWidth="1"/>
    <col min="8" max="8" width="12.5" customWidth="1"/>
    <col min="9" max="9" width="14" customWidth="1"/>
  </cols>
  <sheetData>
    <row r="1" spans="1:9" x14ac:dyDescent="0.35">
      <c r="A1" s="2" t="s">
        <v>11</v>
      </c>
      <c r="B1" s="2"/>
      <c r="C1" s="2"/>
    </row>
    <row r="2" spans="1:9" x14ac:dyDescent="0.35">
      <c r="A2" s="2" t="s">
        <v>34</v>
      </c>
      <c r="B2" s="2"/>
      <c r="C2" s="2"/>
    </row>
    <row r="3" spans="1:9" ht="16" customHeight="1" x14ac:dyDescent="0.35">
      <c r="A3" s="49" t="s">
        <v>16</v>
      </c>
      <c r="B3" s="50" t="s">
        <v>17</v>
      </c>
      <c r="C3" s="51" t="s">
        <v>15</v>
      </c>
      <c r="D3" s="52"/>
      <c r="E3" s="31" t="s">
        <v>12</v>
      </c>
      <c r="F3" s="20" t="s">
        <v>13</v>
      </c>
      <c r="G3" s="20" t="s">
        <v>29</v>
      </c>
      <c r="H3" s="20" t="s">
        <v>30</v>
      </c>
      <c r="I3" s="20" t="s">
        <v>31</v>
      </c>
    </row>
    <row r="4" spans="1:9" s="5" customFormat="1" ht="29" x14ac:dyDescent="0.35">
      <c r="A4" s="49"/>
      <c r="B4" s="50"/>
      <c r="C4" s="7" t="s">
        <v>22</v>
      </c>
      <c r="D4" s="6" t="s">
        <v>14</v>
      </c>
      <c r="E4" s="9" t="s">
        <v>14</v>
      </c>
      <c r="F4" s="8" t="s">
        <v>14</v>
      </c>
      <c r="G4" s="8" t="s">
        <v>14</v>
      </c>
      <c r="H4" s="8" t="s">
        <v>14</v>
      </c>
      <c r="I4" s="8" t="s">
        <v>14</v>
      </c>
    </row>
    <row r="5" spans="1:9" s="5" customFormat="1" x14ac:dyDescent="0.35">
      <c r="A5" s="55" t="s">
        <v>0</v>
      </c>
      <c r="B5" s="56"/>
      <c r="C5" s="56"/>
      <c r="D5" s="56"/>
      <c r="E5" s="56"/>
      <c r="F5" s="56"/>
      <c r="G5" s="56"/>
      <c r="H5" s="56"/>
      <c r="I5" s="56"/>
    </row>
    <row r="6" spans="1:9" ht="44.25" customHeight="1" x14ac:dyDescent="0.35">
      <c r="A6" s="53" t="s">
        <v>39</v>
      </c>
      <c r="B6" s="54"/>
      <c r="C6" s="14" t="s">
        <v>23</v>
      </c>
      <c r="D6" s="15" t="s">
        <v>24</v>
      </c>
      <c r="E6" s="10"/>
      <c r="F6" s="10"/>
      <c r="G6" s="38"/>
      <c r="H6" s="10"/>
      <c r="I6" s="10"/>
    </row>
    <row r="7" spans="1:9" s="1" customFormat="1" x14ac:dyDescent="0.35">
      <c r="A7" s="53" t="s">
        <v>6</v>
      </c>
      <c r="B7" s="54"/>
      <c r="C7" s="28">
        <f>SUM(D7:D7)</f>
        <v>655660000</v>
      </c>
      <c r="D7" s="28">
        <f>SUM(E7:I7)</f>
        <v>655660000</v>
      </c>
      <c r="E7" s="29">
        <f>E14</f>
        <v>559200000</v>
      </c>
      <c r="F7" s="28">
        <f>F14</f>
        <v>50600000</v>
      </c>
      <c r="G7" s="39">
        <f>G14</f>
        <v>11500000</v>
      </c>
      <c r="H7" s="28">
        <f>H14</f>
        <v>5300000</v>
      </c>
      <c r="I7" s="28">
        <f>I14</f>
        <v>29060000</v>
      </c>
    </row>
    <row r="8" spans="1:9" x14ac:dyDescent="0.35">
      <c r="A8" s="10"/>
      <c r="B8" s="10"/>
      <c r="C8" s="27"/>
      <c r="D8" s="27"/>
      <c r="E8" s="27"/>
      <c r="F8" s="27"/>
      <c r="G8" s="40"/>
      <c r="H8" s="27"/>
      <c r="I8" s="30"/>
    </row>
    <row r="9" spans="1:9" x14ac:dyDescent="0.35">
      <c r="A9" s="11" t="s">
        <v>7</v>
      </c>
      <c r="B9" s="10" t="s">
        <v>10</v>
      </c>
      <c r="C9" s="27">
        <f>D9</f>
        <v>655660000</v>
      </c>
      <c r="D9" s="25">
        <f>E9+F9+G9+H9+I9</f>
        <v>655660000</v>
      </c>
      <c r="E9" s="25">
        <f>E7</f>
        <v>559200000</v>
      </c>
      <c r="F9" s="25">
        <f>F14</f>
        <v>50600000</v>
      </c>
      <c r="G9" s="41">
        <f>G14</f>
        <v>11500000</v>
      </c>
      <c r="H9" s="25">
        <f>H14</f>
        <v>5300000</v>
      </c>
      <c r="I9" s="25">
        <f>I14</f>
        <v>29060000</v>
      </c>
    </row>
    <row r="10" spans="1:9" x14ac:dyDescent="0.35">
      <c r="A10" s="11" t="s">
        <v>8</v>
      </c>
      <c r="B10" s="10" t="s">
        <v>9</v>
      </c>
      <c r="C10" s="12"/>
      <c r="D10" s="13">
        <f>+E10+F10</f>
        <v>0</v>
      </c>
      <c r="E10" s="13"/>
      <c r="F10" s="13"/>
      <c r="G10" s="42"/>
      <c r="H10" s="13"/>
      <c r="I10" s="13"/>
    </row>
    <row r="11" spans="1:9" x14ac:dyDescent="0.35">
      <c r="A11" s="2"/>
      <c r="B11" s="2"/>
      <c r="C11" s="2"/>
      <c r="D11" s="3"/>
      <c r="E11" s="3"/>
      <c r="F11" s="3"/>
      <c r="G11" s="43"/>
      <c r="H11" s="3"/>
      <c r="I11" s="3"/>
    </row>
    <row r="12" spans="1:9" x14ac:dyDescent="0.35">
      <c r="A12" s="57" t="s">
        <v>1</v>
      </c>
      <c r="B12" s="58"/>
      <c r="C12" s="58"/>
      <c r="D12" s="58"/>
      <c r="E12" s="58"/>
      <c r="F12" s="58"/>
      <c r="G12" s="58"/>
      <c r="H12" s="58"/>
      <c r="I12" s="58"/>
    </row>
    <row r="13" spans="1:9" ht="44.25" customHeight="1" x14ac:dyDescent="0.35">
      <c r="A13" s="57" t="s">
        <v>38</v>
      </c>
      <c r="B13" s="58"/>
      <c r="C13" s="59"/>
      <c r="D13" s="19" t="s">
        <v>24</v>
      </c>
      <c r="E13" s="13"/>
      <c r="F13" s="13"/>
      <c r="G13" s="13"/>
      <c r="H13" s="13"/>
      <c r="I13" s="13"/>
    </row>
    <row r="14" spans="1:9" s="1" customFormat="1" x14ac:dyDescent="0.35">
      <c r="A14" s="17" t="s">
        <v>35</v>
      </c>
      <c r="B14" s="18" t="s">
        <v>5</v>
      </c>
      <c r="C14" s="21">
        <f>D14</f>
        <v>655660000</v>
      </c>
      <c r="D14" s="22">
        <f>SUM(D16:D22)</f>
        <v>655660000</v>
      </c>
      <c r="E14" s="23">
        <f>SUM(E17:E22)</f>
        <v>559200000</v>
      </c>
      <c r="F14" s="23">
        <f>SUM(F17:F22)</f>
        <v>50600000</v>
      </c>
      <c r="G14" s="44">
        <f>SUM(G16:G22)</f>
        <v>11500000</v>
      </c>
      <c r="H14" s="23">
        <f>SUM(H15:H22)</f>
        <v>5300000</v>
      </c>
      <c r="I14" s="23">
        <f>SUM(I17:I22)</f>
        <v>29060000</v>
      </c>
    </row>
    <row r="15" spans="1:9" x14ac:dyDescent="0.35">
      <c r="A15" s="17"/>
      <c r="B15" s="16"/>
      <c r="C15" s="21"/>
      <c r="D15" s="24"/>
      <c r="E15" s="25"/>
      <c r="F15" s="25"/>
      <c r="G15" s="41"/>
      <c r="H15" s="25"/>
      <c r="I15" s="26"/>
    </row>
    <row r="16" spans="1:9" ht="29" x14ac:dyDescent="0.35">
      <c r="A16" s="16" t="s">
        <v>36</v>
      </c>
      <c r="B16" s="16" t="s">
        <v>37</v>
      </c>
      <c r="C16" s="21">
        <f>G16</f>
        <v>600000</v>
      </c>
      <c r="D16" s="24">
        <f>G16</f>
        <v>600000</v>
      </c>
      <c r="E16" s="25"/>
      <c r="F16" s="25"/>
      <c r="G16" s="41">
        <v>600000</v>
      </c>
      <c r="H16" s="25"/>
      <c r="I16" s="26"/>
    </row>
    <row r="17" spans="1:9" ht="32" customHeight="1" x14ac:dyDescent="0.35">
      <c r="A17" s="32" t="s">
        <v>3</v>
      </c>
      <c r="B17" s="32" t="s">
        <v>4</v>
      </c>
      <c r="C17" s="33">
        <f t="shared" ref="C17:C23" si="0">D17</f>
        <v>162000000</v>
      </c>
      <c r="D17" s="34">
        <f t="shared" ref="D17:D22" si="1">E17+F17+G17+H17+I17</f>
        <v>162000000</v>
      </c>
      <c r="E17" s="34">
        <v>130000000</v>
      </c>
      <c r="F17" s="34">
        <v>27800000</v>
      </c>
      <c r="G17" s="45">
        <f>190000+50000</f>
        <v>240000</v>
      </c>
      <c r="H17" s="34">
        <v>2800000</v>
      </c>
      <c r="I17" s="34">
        <f>950000+210000</f>
        <v>1160000</v>
      </c>
    </row>
    <row r="18" spans="1:9" ht="32" customHeight="1" x14ac:dyDescent="0.35">
      <c r="A18" s="32" t="s">
        <v>20</v>
      </c>
      <c r="B18" s="32" t="s">
        <v>21</v>
      </c>
      <c r="C18" s="33">
        <f t="shared" si="0"/>
        <v>16285000</v>
      </c>
      <c r="D18" s="34">
        <f t="shared" si="1"/>
        <v>16285000</v>
      </c>
      <c r="E18" s="34"/>
      <c r="F18" s="34"/>
      <c r="G18" s="45">
        <f>60000+600000</f>
        <v>660000</v>
      </c>
      <c r="H18" s="34"/>
      <c r="I18" s="34">
        <v>15625000</v>
      </c>
    </row>
    <row r="19" spans="1:9" ht="32" customHeight="1" x14ac:dyDescent="0.35">
      <c r="A19" s="32" t="s">
        <v>18</v>
      </c>
      <c r="B19" s="32" t="s">
        <v>19</v>
      </c>
      <c r="C19" s="33">
        <f t="shared" si="0"/>
        <v>2500000</v>
      </c>
      <c r="D19" s="34">
        <f t="shared" si="1"/>
        <v>2500000</v>
      </c>
      <c r="E19" s="34"/>
      <c r="F19" s="34"/>
      <c r="G19" s="45"/>
      <c r="H19" s="34">
        <v>2500000</v>
      </c>
      <c r="I19" s="34"/>
    </row>
    <row r="20" spans="1:9" ht="32" customHeight="1" x14ac:dyDescent="0.35">
      <c r="A20" s="32" t="s">
        <v>32</v>
      </c>
      <c r="B20" s="32" t="s">
        <v>33</v>
      </c>
      <c r="C20" s="33">
        <f t="shared" si="0"/>
        <v>262000</v>
      </c>
      <c r="D20" s="34">
        <f t="shared" si="1"/>
        <v>262000</v>
      </c>
      <c r="E20" s="34"/>
      <c r="F20" s="34"/>
      <c r="G20" s="45"/>
      <c r="H20" s="34"/>
      <c r="I20" s="34">
        <f>70000+192000</f>
        <v>262000</v>
      </c>
    </row>
    <row r="21" spans="1:9" ht="32" customHeight="1" x14ac:dyDescent="0.35">
      <c r="A21" s="32" t="s">
        <v>2</v>
      </c>
      <c r="B21" s="35" t="s">
        <v>25</v>
      </c>
      <c r="C21" s="33">
        <f t="shared" si="0"/>
        <v>371213000</v>
      </c>
      <c r="D21" s="34">
        <f t="shared" si="1"/>
        <v>371213000</v>
      </c>
      <c r="E21" s="34">
        <f>220000000+106400000</f>
        <v>326400000</v>
      </c>
      <c r="F21" s="34">
        <v>22800000</v>
      </c>
      <c r="G21" s="45">
        <v>10000000</v>
      </c>
      <c r="H21" s="34"/>
      <c r="I21" s="34">
        <f>138000+6775000+5100000</f>
        <v>12013000</v>
      </c>
    </row>
    <row r="22" spans="1:9" ht="32" customHeight="1" x14ac:dyDescent="0.35">
      <c r="A22" s="32" t="s">
        <v>27</v>
      </c>
      <c r="B22" s="32" t="s">
        <v>28</v>
      </c>
      <c r="C22" s="33">
        <f t="shared" si="0"/>
        <v>102800000</v>
      </c>
      <c r="D22" s="34">
        <f t="shared" si="1"/>
        <v>102800000</v>
      </c>
      <c r="E22" s="34">
        <v>102800000</v>
      </c>
      <c r="F22" s="34"/>
      <c r="G22" s="45"/>
      <c r="H22" s="34"/>
      <c r="I22" s="34"/>
    </row>
    <row r="23" spans="1:9" ht="32" customHeight="1" x14ac:dyDescent="0.35">
      <c r="A23" s="47" t="s">
        <v>26</v>
      </c>
      <c r="B23" s="48"/>
      <c r="C23" s="33">
        <f t="shared" si="0"/>
        <v>655660000</v>
      </c>
      <c r="D23" s="36">
        <f>SUM(D16:D22)</f>
        <v>655660000</v>
      </c>
      <c r="E23" s="37">
        <f t="shared" ref="E23:I23" si="2">SUM(E17:E22)</f>
        <v>559200000</v>
      </c>
      <c r="F23" s="37">
        <f t="shared" si="2"/>
        <v>50600000</v>
      </c>
      <c r="G23" s="46">
        <f>SUM(G16:G22)</f>
        <v>11500000</v>
      </c>
      <c r="H23" s="37">
        <f>SUM(H16:H22)</f>
        <v>5300000</v>
      </c>
      <c r="I23" s="37">
        <f t="shared" si="2"/>
        <v>29060000</v>
      </c>
    </row>
    <row r="24" spans="1:9" x14ac:dyDescent="0.35">
      <c r="A24" s="4"/>
    </row>
  </sheetData>
  <mergeCells count="9">
    <mergeCell ref="A23:B23"/>
    <mergeCell ref="A3:A4"/>
    <mergeCell ref="B3:B4"/>
    <mergeCell ref="C3:D3"/>
    <mergeCell ref="A7:B7"/>
    <mergeCell ref="A5:I5"/>
    <mergeCell ref="A12:I12"/>
    <mergeCell ref="A13:C13"/>
    <mergeCell ref="A6:B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65" orientation="landscape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TPMS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Lobo</dc:creator>
  <cp:lastModifiedBy>Vanessa Córdoba</cp:lastModifiedBy>
  <cp:lastPrinted>2018-06-07T13:51:57Z</cp:lastPrinted>
  <dcterms:created xsi:type="dcterms:W3CDTF">2018-03-12T17:03:18Z</dcterms:created>
  <dcterms:modified xsi:type="dcterms:W3CDTF">2018-09-18T21:12:36Z</dcterms:modified>
</cp:coreProperties>
</file>